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Reliable Wounds Calculator" sheetId="1" r:id="rId4"/>
  </sheets>
</workbook>
</file>

<file path=xl/sharedStrings.xml><?xml version="1.0" encoding="utf-8"?>
<sst xmlns="http://schemas.openxmlformats.org/spreadsheetml/2006/main" uniqueCount="26">
  <si>
    <t>Table 1</t>
  </si>
  <si>
    <t>Weapon1</t>
  </si>
  <si>
    <t>Weapon2</t>
  </si>
  <si>
    <t>Total attacks</t>
  </si>
  <si>
    <t>Values in blue cells could be changed freely</t>
  </si>
  <si>
    <t>To hit</t>
  </si>
  <si>
    <r>
      <rPr>
        <b val="1"/>
        <sz val="10"/>
        <color indexed="8"/>
        <rFont val="Helvetica Neue"/>
      </rPr>
      <t>DO NOT</t>
    </r>
    <r>
      <rPr>
        <sz val="10"/>
        <color indexed="8"/>
        <rFont val="Helvetica Neue"/>
      </rPr>
      <t xml:space="preserve"> change any other values</t>
    </r>
  </si>
  <si>
    <t>To wound</t>
  </si>
  <si>
    <t>AS</t>
  </si>
  <si>
    <t>Chance to score a wound</t>
  </si>
  <si>
    <t>Successes</t>
  </si>
  <si>
    <t>Wounds</t>
  </si>
  <si>
    <t>Probability</t>
  </si>
  <si>
    <t>1 or more</t>
  </si>
  <si>
    <t>Chances better than 5/6 (can rely on) are marked green</t>
  </si>
  <si>
    <t>2 or more</t>
  </si>
  <si>
    <t>Chances around 1/2 (happens about half of time) are marked yellow</t>
  </si>
  <si>
    <t>3 or more</t>
  </si>
  <si>
    <t>Chances worse than 1/6 (a rare case) are marked red</t>
  </si>
  <si>
    <t>4 or more</t>
  </si>
  <si>
    <t>5 or more</t>
  </si>
  <si>
    <t>6 or more</t>
  </si>
  <si>
    <t>7 or more</t>
  </si>
  <si>
    <t>8 or more</t>
  </si>
  <si>
    <t>9 or more</t>
  </si>
  <si>
    <t>10 or more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</si>
</sst>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# ###/###"/>
    <numFmt numFmtId="60" formatCode="0.0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0" fontId="0" fillId="4" borderId="3" applyNumberFormat="1" applyFont="1" applyFill="1" applyBorder="1" applyAlignment="1" applyProtection="0">
      <alignment vertical="top" wrapText="1"/>
    </xf>
    <xf numFmtId="0" fontId="0" fillId="4" borderId="4" applyNumberFormat="1" applyFont="1" applyFill="1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59" fontId="0" fillId="4" borderId="6" applyNumberFormat="1" applyFont="1" applyFill="1" applyBorder="1" applyAlignment="1" applyProtection="0">
      <alignment vertical="top" wrapText="1"/>
    </xf>
    <xf numFmtId="59" fontId="0" fillId="4" borderId="7" applyNumberFormat="1" applyFont="1" applyFill="1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49" fontId="2" fillId="5" borderId="5" applyNumberFormat="1" applyFont="1" applyFill="1" applyBorder="1" applyAlignment="1" applyProtection="0">
      <alignment vertical="top" wrapText="1"/>
    </xf>
    <xf numFmtId="59" fontId="0" fillId="5" borderId="6" applyNumberFormat="1" applyFont="1" applyFill="1" applyBorder="1" applyAlignment="1" applyProtection="0">
      <alignment vertical="top" wrapText="1"/>
    </xf>
    <xf numFmtId="59" fontId="0" fillId="5" borderId="7" applyNumberFormat="1" applyFont="1" applyFill="1" applyBorder="1" applyAlignment="1" applyProtection="0">
      <alignment vertical="top" wrapText="1"/>
    </xf>
    <xf numFmtId="0" fontId="0" fillId="5" borderId="6" applyNumberFormat="0" applyFont="1" applyFill="1" applyBorder="1" applyAlignment="1" applyProtection="0">
      <alignment vertical="top" wrapText="1"/>
    </xf>
    <xf numFmtId="0" fontId="0" fillId="5" borderId="7" applyNumberFormat="0" applyFont="1" applyFill="1" applyBorder="1" applyAlignment="1" applyProtection="0">
      <alignment vertical="top" wrapText="1"/>
    </xf>
    <xf numFmtId="0" fontId="2" fillId="3" borderId="5" applyNumberFormat="1" applyFont="1" applyFill="1" applyBorder="1" applyAlignment="1" applyProtection="0">
      <alignment vertical="top" wrapText="1"/>
    </xf>
    <xf numFmtId="60" fontId="0" fillId="5" borderId="6" applyNumberFormat="1" applyFont="1" applyFill="1" applyBorder="1" applyAlignment="1" applyProtection="0">
      <alignment vertical="top" wrapText="1"/>
    </xf>
    <xf numFmtId="60" fontId="0" fillId="5" borderId="7" applyNumberFormat="1" applyFont="1" applyFill="1" applyBorder="1" applyAlignment="1" applyProtection="0">
      <alignment vertical="top" wrapText="1"/>
    </xf>
    <xf numFmtId="49" fontId="2" borderId="6" applyNumberFormat="1" applyFont="1" applyFill="0" applyBorder="1" applyAlignment="1" applyProtection="0">
      <alignment vertical="top" wrapText="1"/>
    </xf>
    <xf numFmtId="9" fontId="0" borderId="6" applyNumberFormat="1" applyFont="1" applyFill="0" applyBorder="1" applyAlignment="1" applyProtection="0">
      <alignment vertical="top" wrapText="1"/>
    </xf>
    <xf numFmtId="1" fontId="0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3">
    <dxf>
      <font>
        <color rgb="ff000000"/>
      </font>
      <fill>
        <patternFill patternType="solid">
          <fgColor indexed="15"/>
          <bgColor indexed="16"/>
        </patternFill>
      </fill>
    </dxf>
    <dxf>
      <font>
        <color rgb="ff000000"/>
      </font>
      <fill>
        <patternFill patternType="solid">
          <fgColor indexed="15"/>
          <bgColor indexed="17"/>
        </patternFill>
      </fill>
    </dxf>
    <dxf>
      <font>
        <color rgb="ff000000"/>
      </font>
      <fill>
        <patternFill patternType="solid">
          <fgColor indexed="15"/>
          <bgColor indexed="18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72fce9"/>
      <rgbColor rgb="ffd5d5d5"/>
      <rgbColor rgb="00000000"/>
      <rgbColor rgb="e5afe489"/>
      <rgbColor rgb="e5fffc98"/>
      <rgbColor rgb="e5ff9781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E32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16.3516" style="1" customWidth="1"/>
    <col min="2" max="2" width="16.3516" style="1" customWidth="1"/>
    <col min="3" max="3" width="16.3516" style="1" customWidth="1"/>
    <col min="4" max="4" width="16.3516" style="1" customWidth="1"/>
    <col min="5" max="5" width="54" style="1" customWidth="1"/>
    <col min="6" max="256" width="16.3516" style="1" customWidth="1"/>
  </cols>
  <sheetData>
    <row r="1" ht="27.65" customHeight="1">
      <c r="A1" t="s" s="2">
        <v>0</v>
      </c>
      <c r="B1" s="2"/>
      <c r="C1" s="2"/>
      <c r="D1" s="2"/>
      <c r="E1" s="2"/>
    </row>
    <row r="2" ht="20.25" customHeight="1">
      <c r="A2" s="3"/>
      <c r="B2" t="s" s="4">
        <v>1</v>
      </c>
      <c r="C2" t="s" s="4">
        <v>2</v>
      </c>
      <c r="D2" s="3"/>
      <c r="E2" s="3"/>
    </row>
    <row r="3" ht="20.25" customHeight="1">
      <c r="A3" t="s" s="5">
        <v>3</v>
      </c>
      <c r="B3" s="6">
        <v>20</v>
      </c>
      <c r="C3" s="7">
        <v>3</v>
      </c>
      <c r="D3" s="8"/>
      <c r="E3" t="s" s="9">
        <v>4</v>
      </c>
    </row>
    <row r="4" ht="20.1" customHeight="1">
      <c r="A4" t="s" s="10">
        <v>5</v>
      </c>
      <c r="B4" s="11">
        <v>0.6666666666666666</v>
      </c>
      <c r="C4" s="12">
        <f>2/3</f>
        <v>0.6666666666666666</v>
      </c>
      <c r="D4" s="13"/>
      <c r="E4" t="s" s="14">
        <v>6</v>
      </c>
    </row>
    <row r="5" ht="20.05" customHeight="1">
      <c r="A5" t="s" s="10">
        <v>7</v>
      </c>
      <c r="B5" s="11">
        <v>0.5</v>
      </c>
      <c r="C5" s="12">
        <v>0.5</v>
      </c>
      <c r="D5" s="13"/>
      <c r="E5" s="13"/>
    </row>
    <row r="6" ht="20.05" customHeight="1">
      <c r="A6" t="s" s="10">
        <v>8</v>
      </c>
      <c r="B6" s="11">
        <v>0.3333333333333333</v>
      </c>
      <c r="C6" s="12">
        <v>0.8333333333333334</v>
      </c>
      <c r="D6" s="13"/>
      <c r="E6" s="13"/>
    </row>
    <row r="7" ht="20.05" customHeight="1">
      <c r="A7" s="15"/>
      <c r="B7" s="16"/>
      <c r="C7" s="13"/>
      <c r="D7" s="13"/>
      <c r="E7" s="13"/>
    </row>
    <row r="8" ht="32.05" customHeight="1">
      <c r="A8" t="s" s="17">
        <v>9</v>
      </c>
      <c r="B8" s="18">
        <f>B4*B5*B6</f>
        <v>0.1111111111111111</v>
      </c>
      <c r="C8" s="19">
        <f>C4*C5*C6</f>
        <v>0.2777777777777778</v>
      </c>
      <c r="D8" s="13"/>
      <c r="E8" s="13"/>
    </row>
    <row r="9" ht="20.05" customHeight="1">
      <c r="A9" t="s" s="10">
        <v>10</v>
      </c>
      <c r="B9" s="20"/>
      <c r="C9" s="21"/>
      <c r="D9" s="13"/>
      <c r="E9" s="13"/>
    </row>
    <row r="10" ht="20.05" customHeight="1">
      <c r="A10" s="22">
        <v>0</v>
      </c>
      <c r="B10" s="23">
        <f>IFERROR(FACT($B$3)/FACT($A10)/FACT($B$3-$A10)*$B$8^$A10*(1-$B$8)^($B$3-$A10),0)</f>
        <v>0.09483082985705694</v>
      </c>
      <c r="C10" s="24">
        <f>IFERROR(FACT($C$3)/FACT($A10)/FACT($C$3-$A10)*$C$8^$A10*(1-$C$8)^($C$3-$A10),0)</f>
        <v>0.3767146776406036</v>
      </c>
      <c r="D10" s="13"/>
      <c r="E10" s="13"/>
    </row>
    <row r="11" ht="20.05" customHeight="1">
      <c r="A11" s="22">
        <v>1</v>
      </c>
      <c r="B11" s="23">
        <f>IFERROR(FACT($B$3)/FACT($A11)/FACT($B$3-$A11)*$B$8^$A11*(1-$B$8)^($B$3-$A11),0)</f>
        <v>0.2370770746426424</v>
      </c>
      <c r="C11" s="24">
        <f>IFERROR(FACT($C$3)/FACT($A11)/FACT($C$3-$A11)*$C$8^$A11*(1-$C$8)^($C$3-$A11),0)</f>
        <v>0.4346707818930041</v>
      </c>
      <c r="D11" s="13"/>
      <c r="E11" s="13"/>
    </row>
    <row r="12" ht="20.05" customHeight="1">
      <c r="A12" s="22">
        <v>2</v>
      </c>
      <c r="B12" s="23">
        <f>IFERROR(FACT($B$3)/FACT($A12)/FACT($B$3-$A12)*$B$8^$A12*(1-$B$8)^($B$3-$A12),0)</f>
        <v>0.2815290261381378</v>
      </c>
      <c r="C12" s="24">
        <f>IFERROR(FACT($C$3)/FACT($A12)/FACT($C$3-$A12)*$C$8^$A12*(1-$C$8)^($C$3-$A12),0)</f>
        <v>0.1671810699588478</v>
      </c>
      <c r="D12" s="13"/>
      <c r="E12" s="13"/>
    </row>
    <row r="13" ht="20.05" customHeight="1">
      <c r="A13" s="22">
        <v>3</v>
      </c>
      <c r="B13" s="23">
        <f>IFERROR(FACT($B$3)/FACT($A13)/FACT($B$3-$A13)*$B$8^$A13*(1-$B$8)^($B$3-$A13),0)</f>
        <v>0.2111467696036033</v>
      </c>
      <c r="C13" s="24">
        <f>IFERROR(FACT($C$3)/FACT($A13)/FACT($C$3-$A13)*$C$8^$A13*(1-$C$8)^($C$3-$A13),0)</f>
        <v>0.02143347050754459</v>
      </c>
      <c r="D13" s="13"/>
      <c r="E13" s="13"/>
    </row>
    <row r="14" ht="20.05" customHeight="1">
      <c r="A14" s="22">
        <v>4</v>
      </c>
      <c r="B14" s="23">
        <f>IFERROR(FACT($B$3)/FACT($A14)/FACT($B$3-$A14)*$B$8^$A14*(1-$B$8)^($B$3-$A14),0)</f>
        <v>0.1121717213519143</v>
      </c>
      <c r="C14" s="24">
        <f>IFERROR(FACT($C$3)/FACT($A14)/FACT($C$3-$A14)*$C$8^$A14*(1-$C$8)^($C$3-$A14),0)</f>
        <v>0</v>
      </c>
      <c r="D14" s="13"/>
      <c r="E14" s="13"/>
    </row>
    <row r="15" ht="20.05" customHeight="1">
      <c r="A15" s="22">
        <v>5</v>
      </c>
      <c r="B15" s="23">
        <f>IFERROR(FACT($B$3)/FACT($A15)/FACT($B$3-$A15)*$B$8^$A15*(1-$B$8)^($B$3-$A15),0)</f>
        <v>0.04486868854076571</v>
      </c>
      <c r="C15" s="24">
        <f>IFERROR(FACT($C$3)/FACT($A15)/FACT($C$3-$A15)*$C$8^$A15*(1-$C$8)^($C$3-$A15),0)</f>
        <v>0</v>
      </c>
      <c r="D15" s="13"/>
      <c r="E15" s="13"/>
    </row>
    <row r="16" ht="20.05" customHeight="1">
      <c r="A16" s="22">
        <v>6</v>
      </c>
      <c r="B16" s="23">
        <f>IFERROR(FACT($B$3)/FACT($A16)/FACT($B$3-$A16)*$B$8^$A16*(1-$B$8)^($B$3-$A16),0)</f>
        <v>0.01402146516898928</v>
      </c>
      <c r="C16" s="24">
        <f>IFERROR(FACT($C$3)/FACT($A16)/FACT($C$3-$A16)*$C$8^$A16*(1-$C$8)^($C$3-$A16),0)</f>
        <v>0</v>
      </c>
      <c r="D16" s="13"/>
      <c r="E16" s="13"/>
    </row>
    <row r="17" ht="20.05" customHeight="1">
      <c r="A17" s="22">
        <v>7</v>
      </c>
      <c r="B17" s="23">
        <f>IFERROR(FACT($B$3)/FACT($A17)/FACT($B$3-$A17)*$B$8^$A17*(1-$B$8)^($B$3-$A17),0)</f>
        <v>0.003505366292247321</v>
      </c>
      <c r="C17" s="24">
        <f>IFERROR(FACT($C$3)/FACT($A17)/FACT($C$3-$A17)*$C$8^$A17*(1-$C$8)^($C$3-$A17),0)</f>
        <v>0</v>
      </c>
      <c r="D17" s="13"/>
      <c r="E17" s="13"/>
    </row>
    <row r="18" ht="20.05" customHeight="1">
      <c r="A18" s="22">
        <v>8</v>
      </c>
      <c r="B18" s="23">
        <f>IFERROR(FACT($B$3)/FACT($A18)/FACT($B$3-$A18)*$B$8^$A18*(1-$B$8)^($B$3-$A18),0)</f>
        <v>0.0007120275281127371</v>
      </c>
      <c r="C18" s="24">
        <f>IFERROR(FACT($C$3)/FACT($A18)/FACT($C$3-$A18)*$C$8^$A18*(1-$C$8)^($C$3-$A18),0)</f>
        <v>0</v>
      </c>
      <c r="D18" s="13"/>
      <c r="E18" s="13"/>
    </row>
    <row r="19" ht="20.05" customHeight="1">
      <c r="A19" s="22">
        <v>9</v>
      </c>
      <c r="B19" s="23">
        <f>IFERROR(FACT($B$3)/FACT($A19)/FACT($B$3-$A19)*$B$8^$A19*(1-$B$8)^($B$3-$A19),0)</f>
        <v>0.0001186712546854562</v>
      </c>
      <c r="C19" s="24">
        <f>IFERROR(FACT($C$3)/FACT($A19)/FACT($C$3-$A19)*$C$8^$A19*(1-$C$8)^($C$3-$A19),0)</f>
        <v>0</v>
      </c>
      <c r="D19" s="13"/>
      <c r="E19" s="13"/>
    </row>
    <row r="20" ht="20.05" customHeight="1">
      <c r="A20" s="15"/>
      <c r="B20" s="16"/>
      <c r="C20" s="13"/>
      <c r="D20" s="13"/>
      <c r="E20" s="13"/>
    </row>
    <row r="21" ht="20.05" customHeight="1">
      <c r="A21" t="s" s="10">
        <v>11</v>
      </c>
      <c r="B21" t="s" s="25">
        <v>12</v>
      </c>
      <c r="C21" s="13"/>
      <c r="D21" s="13"/>
      <c r="E21" s="13"/>
    </row>
    <row r="22" ht="20.05" customHeight="1">
      <c r="A22" t="s" s="10">
        <v>13</v>
      </c>
      <c r="B22" s="26">
        <f>1-B10*C10</f>
        <v>0.9642758345000079</v>
      </c>
      <c r="C22" s="13"/>
      <c r="D22" s="13"/>
      <c r="E22" t="s" s="14">
        <v>14</v>
      </c>
    </row>
    <row r="23" ht="20.05" customHeight="1">
      <c r="A23" t="s" s="10">
        <v>15</v>
      </c>
      <c r="B23" s="26">
        <f>B22-C10*B11-B10*C11</f>
        <v>0.8337452297884982</v>
      </c>
      <c r="C23" s="13"/>
      <c r="D23" s="13"/>
      <c r="E23" t="s" s="14">
        <v>16</v>
      </c>
    </row>
    <row r="24" ht="20.05" customHeight="1">
      <c r="A24" t="s" s="10">
        <v>17</v>
      </c>
      <c r="B24" s="26">
        <f>B23-B10*C12-C10*B12-B11*C11</f>
        <v>0.6087847164559849</v>
      </c>
      <c r="C24" s="13"/>
      <c r="D24" s="13"/>
      <c r="E24" t="s" s="14">
        <v>18</v>
      </c>
    </row>
    <row r="25" ht="20.05" customHeight="1">
      <c r="A25" t="s" s="10">
        <v>19</v>
      </c>
      <c r="B25" s="26">
        <f>B24-B10*C13-C10*B13-B11*C12-C11*B12</f>
        <v>0.3652028344964506</v>
      </c>
      <c r="C25" s="13"/>
      <c r="D25" s="13"/>
      <c r="E25" s="27"/>
    </row>
    <row r="26" ht="20.05" customHeight="1">
      <c r="A26" t="s" s="10">
        <v>20</v>
      </c>
      <c r="B26" s="26">
        <f>B25-B10*C14-C10*B14-B11*C13-C11*B13-B12*C12</f>
        <v>0.1790190609075781</v>
      </c>
      <c r="C26" s="13"/>
      <c r="D26" s="13"/>
      <c r="E26" s="13"/>
    </row>
    <row r="27" ht="20.05" customHeight="1">
      <c r="A27" t="s" s="10">
        <v>21</v>
      </c>
      <c r="B27" s="26">
        <f>B26-B10*C15-C10*B15-B11*C14-C11*B14-B12*C13-C12*B13</f>
        <v>0.07202471060203186</v>
      </c>
      <c r="C27" s="13"/>
      <c r="D27" s="13"/>
      <c r="E27" s="13"/>
    </row>
    <row r="28" ht="20.05" customHeight="1">
      <c r="A28" t="s" s="10">
        <v>22</v>
      </c>
      <c r="B28" s="26">
        <f>B27-B10*C16-C10*B16-B11*C15-C11*B15-B12*C14-C12*B14-B13*C13</f>
        <v>0.0239609144865179</v>
      </c>
      <c r="C28" s="13"/>
      <c r="D28" s="13"/>
      <c r="E28" s="13"/>
    </row>
    <row r="29" ht="20.05" customHeight="1">
      <c r="A29" t="s" s="10">
        <v>23</v>
      </c>
      <c r="B29" s="26">
        <f>B28-C17*B10-B17*C10-C16*B11-B16*C11-C15*B12-B15*C12-C14*B13-B14*C13</f>
        <v>0.00664024568615935</v>
      </c>
      <c r="C29" s="13"/>
      <c r="D29" s="13"/>
      <c r="E29" s="13"/>
    </row>
    <row r="30" ht="20.05" customHeight="1">
      <c r="A30" t="s" s="10">
        <v>24</v>
      </c>
      <c r="B30" s="26">
        <f>B29-B10*C18-B18*C10-B11*C17-C11*B17-B12*C16-C12*B16-B13*C15-C13*B15-B14*C14</f>
        <v>0.001542518896469551</v>
      </c>
      <c r="C30" s="13"/>
      <c r="D30" s="13"/>
      <c r="E30" s="13"/>
    </row>
    <row r="31" ht="20.05" customHeight="1">
      <c r="A31" t="s" s="10">
        <v>25</v>
      </c>
      <c r="B31" s="26">
        <f>B30-B10*C19-C10*B19-B11*C18-C11*B18-B12*C17-C12*B17-B13*C16-C13*B16-B14*C15-C14*B15</f>
        <v>0.0003017565831337249</v>
      </c>
      <c r="C31" s="13"/>
      <c r="D31" s="13"/>
      <c r="E31" s="13"/>
    </row>
    <row r="32" ht="20.05" customHeight="1">
      <c r="A32" s="15"/>
      <c r="B32" s="16"/>
      <c r="C32" s="13"/>
      <c r="D32" s="13"/>
      <c r="E32" s="13"/>
    </row>
  </sheetData>
  <mergeCells count="1">
    <mergeCell ref="A1:E1"/>
  </mergeCells>
  <conditionalFormatting sqref="B22:B31">
    <cfRule type="cellIs" dxfId="0" priority="1" operator="greaterThan" stopIfTrue="1">
      <formula>0.83</formula>
    </cfRule>
    <cfRule type="cellIs" dxfId="1" priority="2" operator="between" stopIfTrue="1">
      <formula>0.6</formula>
      <formula>0.4</formula>
    </cfRule>
    <cfRule type="cellIs" dxfId="2" priority="3" operator="lessThan" stopIfTrue="1">
      <formula>0.17</formula>
    </cfRule>
  </conditionalFormatting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